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8658C073-0312-43E2-8B5B-97A5737E8F9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AE17" i="1"/>
  <c r="AD17" i="1"/>
  <c r="AC17" i="1"/>
  <c r="AB17" i="1"/>
  <c r="AA17" i="1"/>
  <c r="Z17" i="1"/>
  <c r="Y17" i="1"/>
  <c r="I23" i="1" s="1"/>
  <c r="N23" i="1" s="1"/>
  <c r="X17" i="1"/>
  <c r="H23" i="1" s="1"/>
  <c r="W17" i="1"/>
  <c r="G23" i="1" s="1"/>
  <c r="V17" i="1"/>
  <c r="F23" i="1" s="1"/>
  <c r="U17" i="1"/>
  <c r="E23" i="1" s="1"/>
  <c r="T17" i="1"/>
  <c r="I22" i="1" s="1"/>
  <c r="S17" i="1"/>
  <c r="H22" i="1" s="1"/>
  <c r="R17" i="1"/>
  <c r="G22" i="1" s="1"/>
  <c r="Q17" i="1"/>
  <c r="F22" i="1" s="1"/>
  <c r="P17" i="1"/>
  <c r="E22" i="1" s="1"/>
  <c r="M17" i="1"/>
  <c r="L17" i="1"/>
  <c r="K17" i="1"/>
  <c r="J17" i="1"/>
  <c r="I17" i="1"/>
  <c r="H17" i="1"/>
  <c r="H21" i="1" s="1"/>
  <c r="G17" i="1"/>
  <c r="G21" i="1" s="1"/>
  <c r="F17" i="1"/>
  <c r="F21" i="1" s="1"/>
  <c r="E21" i="1"/>
  <c r="L22" i="1" l="1"/>
  <c r="N22" i="1"/>
  <c r="M22" i="1"/>
  <c r="K23" i="1"/>
  <c r="L23" i="1"/>
  <c r="M23" i="1"/>
  <c r="G24" i="1"/>
  <c r="O17" i="1"/>
  <c r="O21" i="1" s="1"/>
  <c r="O24" i="1" s="1"/>
  <c r="D18" i="1"/>
  <c r="F24" i="1"/>
  <c r="K21" i="1"/>
  <c r="E24" i="1"/>
  <c r="L21" i="1"/>
  <c r="H24" i="1"/>
  <c r="I21" i="1"/>
  <c r="L24" i="1" l="1"/>
  <c r="N17" i="1"/>
  <c r="N21" i="1" s="1"/>
  <c r="K24" i="1"/>
  <c r="M21" i="1"/>
  <c r="I24" i="1"/>
  <c r="N24" i="1" l="1"/>
  <c r="M24" i="1"/>
</calcChain>
</file>

<file path=xl/sharedStrings.xml><?xml version="1.0" encoding="utf-8"?>
<sst xmlns="http://schemas.openxmlformats.org/spreadsheetml/2006/main" count="107" uniqueCount="61">
  <si>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</si>
  <si>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</si>
  <si>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</si>
  <si>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</si>
  <si>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</si>
  <si>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</si>
  <si>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</si>
  <si>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</si>
  <si>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</si>
  <si>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</si>
  <si>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</si>
  <si>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</si>
  <si>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</si>
  <si>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</si>
  <si>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</si>
  <si>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</si>
  <si>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</si>
  <si>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</si>
  <si>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</si>
  <si>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</si>
  <si>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</si>
  <si>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</si>
  <si>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</si>
  <si>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</si>
  <si>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</si>
  <si>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</si>
  <si>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</si>
  <si>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</si>
  <si>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</si>
  <si>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</si>
  <si>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</si>
  <si>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</si>
  <si>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</si>
  <si>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</si>
  <si>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</si>
  <si>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1.  ottelu</t>
  </si>
  <si>
    <t>Seurat</t>
  </si>
  <si>
    <t>suomensarja</t>
  </si>
  <si>
    <t xml:space="preserve">Lyöty </t>
  </si>
  <si>
    <t xml:space="preserve">Tuotu </t>
  </si>
  <si>
    <t>MyVe</t>
  </si>
  <si>
    <t>MyVe = Mynämäen Vesa  (1920)</t>
  </si>
  <si>
    <t>ykköspesis</t>
  </si>
  <si>
    <t>6.10.1998   Turku</t>
  </si>
  <si>
    <t>Sini Haataja</t>
  </si>
  <si>
    <t>18.05. 2019  KeKi - MyVe  1-0  (3-0, 3-3)</t>
  </si>
  <si>
    <t xml:space="preserve">  20 v   7 kk 12 pv   </t>
  </si>
  <si>
    <t>PöU</t>
  </si>
  <si>
    <t>PöU = Pöytyän Urheilijat  (1945)</t>
  </si>
  <si>
    <t>Turku-Pesis, ent. Lännen Pallo  (1949),  kasvattajaseura</t>
  </si>
  <si>
    <t>10.</t>
  </si>
  <si>
    <t>12.</t>
  </si>
  <si>
    <t>11.</t>
  </si>
  <si>
    <t>JoMa</t>
  </si>
  <si>
    <t>JoMa = Joensuun Maila  (1957)</t>
  </si>
  <si>
    <t>9.</t>
  </si>
  <si>
    <t>6.</t>
  </si>
  <si>
    <t>7.</t>
  </si>
  <si>
    <t>2.</t>
  </si>
  <si>
    <t>3.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</si>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</sst>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u/>
      <sz val="12.3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165" fontId="1" fillId="3" borderId="1" xfId="1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5" fontId="1" fillId="3" borderId="3" xfId="0" applyNumberFormat="1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3"/>
  <sheetViews>
    <sheetView tabSelected="1" zoomScale="97" zoomScaleNormal="97" workbookViewId="0"/>
  </sheetViews>
  <sheetFormatPr defaultRowHeight="15" customHeight="1" x14ac:dyDescent="0.25"/>
  <cols>
    <col min="1" max="1" width="0.5703125" style="7" customWidth="1"/>
    <col min="2" max="3" width="6.7109375" style="54" customWidth="1"/>
    <col min="4" max="4" width="12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3" width="5.7109375" style="56" customWidth="1"/>
    <col min="24" max="31" width="5.7109375" style="7" customWidth="1"/>
    <col min="32" max="32" width="66.140625" style="7" customWidth="1"/>
    <col min="33" max="16384" width="9.140625" style="7"/>
  </cols>
  <sheetData>
    <row r="1" spans="1:37" s="8" customFormat="1" ht="15" customHeight="1" x14ac:dyDescent="0.2">
      <c r="A1" s="1"/>
      <c r="B1" s="2" t="s">
        <v>44</v>
      </c>
      <c r="C1" s="2"/>
      <c r="D1" s="3"/>
      <c r="E1" s="4" t="s">
        <v>43</v>
      </c>
      <c r="F1" s="5"/>
      <c r="G1" s="2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6"/>
      <c r="AG1" s="7"/>
      <c r="AH1" s="7"/>
      <c r="AI1" s="7"/>
      <c r="AJ1" s="7"/>
      <c r="AK1" s="6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30</v>
      </c>
      <c r="AC2" s="19"/>
      <c r="AD2" s="13"/>
      <c r="AE2" s="14"/>
      <c r="AF2" s="22"/>
      <c r="AK2" s="6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23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24</v>
      </c>
      <c r="AA3" s="17" t="s">
        <v>25</v>
      </c>
      <c r="AB3" s="14" t="s">
        <v>26</v>
      </c>
      <c r="AC3" s="14" t="s">
        <v>31</v>
      </c>
      <c r="AD3" s="16" t="s">
        <v>32</v>
      </c>
      <c r="AE3" s="17" t="s">
        <v>33</v>
      </c>
      <c r="AF3" s="22"/>
      <c r="AG3" s="8"/>
      <c r="AH3" s="8"/>
      <c r="AI3" s="8"/>
      <c r="AJ3" s="8"/>
      <c r="AK3" s="6"/>
    </row>
    <row r="4" spans="1:37" ht="15" customHeight="1" x14ac:dyDescent="0.2">
      <c r="A4" s="1"/>
      <c r="B4" s="57">
        <v>2015</v>
      </c>
      <c r="C4" s="57" t="s">
        <v>57</v>
      </c>
      <c r="D4" s="58" t="s">
        <v>47</v>
      </c>
      <c r="E4" s="57"/>
      <c r="F4" s="59" t="s">
        <v>37</v>
      </c>
      <c r="G4" s="57"/>
      <c r="H4" s="57"/>
      <c r="I4" s="57"/>
      <c r="J4" s="57"/>
      <c r="K4" s="57"/>
      <c r="L4" s="57"/>
      <c r="M4" s="57"/>
      <c r="N4" s="60"/>
      <c r="O4" s="23"/>
      <c r="P4" s="24"/>
      <c r="Q4" s="24"/>
      <c r="R4" s="24"/>
      <c r="S4" s="24"/>
      <c r="T4" s="24"/>
      <c r="U4" s="28"/>
      <c r="V4" s="28"/>
      <c r="W4" s="28"/>
      <c r="X4" s="28"/>
      <c r="Y4" s="28"/>
      <c r="Z4" s="24"/>
      <c r="AA4" s="24"/>
      <c r="AB4" s="24"/>
      <c r="AC4" s="24"/>
      <c r="AD4" s="24"/>
      <c r="AE4" s="24"/>
      <c r="AF4" s="22"/>
      <c r="AG4" s="6"/>
      <c r="AH4" s="6"/>
      <c r="AI4" s="6"/>
      <c r="AJ4" s="6"/>
      <c r="AK4" s="6"/>
    </row>
    <row r="5" spans="1:37" ht="15" customHeight="1" x14ac:dyDescent="0.2">
      <c r="A5" s="1"/>
      <c r="B5" s="61">
        <v>2015</v>
      </c>
      <c r="C5" s="61" t="s">
        <v>55</v>
      </c>
      <c r="D5" s="62" t="s">
        <v>40</v>
      </c>
      <c r="E5" s="61"/>
      <c r="F5" s="62" t="s">
        <v>42</v>
      </c>
      <c r="G5" s="63"/>
      <c r="H5" s="64"/>
      <c r="I5" s="61"/>
      <c r="J5" s="61"/>
      <c r="K5" s="61"/>
      <c r="L5" s="61"/>
      <c r="M5" s="61"/>
      <c r="N5" s="65"/>
      <c r="O5" s="23"/>
      <c r="P5" s="24"/>
      <c r="Q5" s="24"/>
      <c r="R5" s="24"/>
      <c r="S5" s="24"/>
      <c r="T5" s="24"/>
      <c r="U5" s="28"/>
      <c r="V5" s="28"/>
      <c r="W5" s="28"/>
      <c r="X5" s="28"/>
      <c r="Y5" s="28"/>
      <c r="Z5" s="24"/>
      <c r="AA5" s="24"/>
      <c r="AB5" s="24"/>
      <c r="AC5" s="24"/>
      <c r="AD5" s="24"/>
      <c r="AE5" s="24"/>
      <c r="AF5" s="22"/>
      <c r="AG5" s="6"/>
      <c r="AH5" s="6"/>
      <c r="AI5" s="6"/>
      <c r="AJ5" s="6"/>
      <c r="AK5" s="6"/>
    </row>
    <row r="6" spans="1:37" ht="15" customHeight="1" x14ac:dyDescent="0.2">
      <c r="A6" s="1"/>
      <c r="B6" s="57">
        <v>2016</v>
      </c>
      <c r="C6" s="57" t="s">
        <v>58</v>
      </c>
      <c r="D6" s="58" t="s">
        <v>47</v>
      </c>
      <c r="E6" s="57"/>
      <c r="F6" s="59" t="s">
        <v>37</v>
      </c>
      <c r="G6" s="57"/>
      <c r="H6" s="57"/>
      <c r="I6" s="57"/>
      <c r="J6" s="57"/>
      <c r="K6" s="57"/>
      <c r="L6" s="57"/>
      <c r="M6" s="57"/>
      <c r="N6" s="60"/>
      <c r="O6" s="23"/>
      <c r="P6" s="24"/>
      <c r="Q6" s="24"/>
      <c r="R6" s="24"/>
      <c r="S6" s="24"/>
      <c r="T6" s="24"/>
      <c r="U6" s="28"/>
      <c r="V6" s="28"/>
      <c r="W6" s="28"/>
      <c r="X6" s="28"/>
      <c r="Y6" s="28"/>
      <c r="Z6" s="24"/>
      <c r="AA6" s="24"/>
      <c r="AB6" s="24"/>
      <c r="AC6" s="24"/>
      <c r="AD6" s="24"/>
      <c r="AE6" s="24"/>
      <c r="AF6" s="22"/>
      <c r="AG6" s="6"/>
      <c r="AH6" s="6"/>
      <c r="AI6" s="6"/>
      <c r="AJ6" s="6"/>
      <c r="AK6" s="6"/>
    </row>
    <row r="7" spans="1:37" ht="15" customHeight="1" x14ac:dyDescent="0.2">
      <c r="A7" s="1"/>
      <c r="B7" s="61">
        <v>2016</v>
      </c>
      <c r="C7" s="61" t="s">
        <v>59</v>
      </c>
      <c r="D7" s="62" t="s">
        <v>40</v>
      </c>
      <c r="E7" s="61"/>
      <c r="F7" s="62" t="s">
        <v>42</v>
      </c>
      <c r="G7" s="63"/>
      <c r="H7" s="64"/>
      <c r="I7" s="61"/>
      <c r="J7" s="61"/>
      <c r="K7" s="61"/>
      <c r="L7" s="61"/>
      <c r="M7" s="61"/>
      <c r="N7" s="65"/>
      <c r="O7" s="23"/>
      <c r="P7" s="24"/>
      <c r="Q7" s="24"/>
      <c r="R7" s="24"/>
      <c r="S7" s="24"/>
      <c r="T7" s="24"/>
      <c r="U7" s="28"/>
      <c r="V7" s="28"/>
      <c r="W7" s="28"/>
      <c r="X7" s="28"/>
      <c r="Y7" s="28"/>
      <c r="Z7" s="24"/>
      <c r="AA7" s="24"/>
      <c r="AB7" s="24"/>
      <c r="AC7" s="24"/>
      <c r="AD7" s="24"/>
      <c r="AE7" s="24"/>
      <c r="AF7" s="22"/>
      <c r="AG7" s="6"/>
      <c r="AH7" s="6"/>
      <c r="AI7" s="6"/>
      <c r="AJ7" s="6"/>
      <c r="AK7" s="6"/>
    </row>
    <row r="8" spans="1:37" ht="15" customHeight="1" x14ac:dyDescent="0.2">
      <c r="A8" s="1"/>
      <c r="B8" s="61">
        <v>2017</v>
      </c>
      <c r="C8" s="61" t="s">
        <v>56</v>
      </c>
      <c r="D8" s="62" t="s">
        <v>40</v>
      </c>
      <c r="E8" s="61"/>
      <c r="F8" s="62" t="s">
        <v>42</v>
      </c>
      <c r="G8" s="63"/>
      <c r="H8" s="64"/>
      <c r="I8" s="61"/>
      <c r="J8" s="61"/>
      <c r="K8" s="61"/>
      <c r="L8" s="61"/>
      <c r="M8" s="61"/>
      <c r="N8" s="65"/>
      <c r="O8" s="23"/>
      <c r="P8" s="24"/>
      <c r="Q8" s="24"/>
      <c r="R8" s="24"/>
      <c r="S8" s="24"/>
      <c r="T8" s="24"/>
      <c r="U8" s="28"/>
      <c r="V8" s="28"/>
      <c r="W8" s="28"/>
      <c r="X8" s="28"/>
      <c r="Y8" s="28"/>
      <c r="Z8" s="24"/>
      <c r="AA8" s="24"/>
      <c r="AB8" s="24"/>
      <c r="AC8" s="24"/>
      <c r="AD8" s="24"/>
      <c r="AE8" s="24"/>
      <c r="AF8" s="22"/>
      <c r="AG8" s="6"/>
      <c r="AH8" s="6"/>
      <c r="AI8" s="6"/>
      <c r="AJ8" s="6"/>
      <c r="AK8" s="6"/>
    </row>
    <row r="9" spans="1:37" ht="15" customHeight="1" x14ac:dyDescent="0.2">
      <c r="A9" s="1"/>
      <c r="B9" s="61">
        <v>2018</v>
      </c>
      <c r="C9" s="61" t="s">
        <v>60</v>
      </c>
      <c r="D9" s="62" t="s">
        <v>40</v>
      </c>
      <c r="E9" s="61"/>
      <c r="F9" s="62" t="s">
        <v>42</v>
      </c>
      <c r="G9" s="63"/>
      <c r="H9" s="64"/>
      <c r="I9" s="61"/>
      <c r="J9" s="61"/>
      <c r="K9" s="61"/>
      <c r="L9" s="61"/>
      <c r="M9" s="61"/>
      <c r="N9" s="65"/>
      <c r="O9" s="23"/>
      <c r="P9" s="24"/>
      <c r="Q9" s="24"/>
      <c r="R9" s="24"/>
      <c r="S9" s="24"/>
      <c r="T9" s="24"/>
      <c r="U9" s="28"/>
      <c r="V9" s="28"/>
      <c r="W9" s="28"/>
      <c r="X9" s="28"/>
      <c r="Y9" s="28"/>
      <c r="Z9" s="24"/>
      <c r="AA9" s="24"/>
      <c r="AB9" s="24"/>
      <c r="AC9" s="24"/>
      <c r="AD9" s="24"/>
      <c r="AE9" s="24"/>
      <c r="AF9" s="22"/>
      <c r="AG9" s="6"/>
      <c r="AH9" s="6"/>
      <c r="AI9" s="6"/>
      <c r="AJ9" s="6"/>
      <c r="AK9" s="6"/>
    </row>
    <row r="10" spans="1:37" ht="15" customHeight="1" x14ac:dyDescent="0.2">
      <c r="A10" s="1"/>
      <c r="B10" s="24">
        <v>2019</v>
      </c>
      <c r="C10" s="24" t="s">
        <v>50</v>
      </c>
      <c r="D10" s="25" t="s">
        <v>40</v>
      </c>
      <c r="E10" s="24">
        <v>11</v>
      </c>
      <c r="F10" s="24">
        <v>1</v>
      </c>
      <c r="G10" s="24">
        <v>2</v>
      </c>
      <c r="H10" s="24">
        <v>5</v>
      </c>
      <c r="I10" s="24">
        <v>29</v>
      </c>
      <c r="J10" s="24">
        <v>8</v>
      </c>
      <c r="K10" s="24">
        <v>11</v>
      </c>
      <c r="L10" s="24">
        <v>7</v>
      </c>
      <c r="M10" s="24">
        <v>3</v>
      </c>
      <c r="N10" s="26">
        <v>0.46031746031746029</v>
      </c>
      <c r="O10" s="27">
        <v>63</v>
      </c>
      <c r="P10" s="24"/>
      <c r="Q10" s="24"/>
      <c r="R10" s="24"/>
      <c r="S10" s="24"/>
      <c r="T10" s="24"/>
      <c r="U10" s="28">
        <v>3</v>
      </c>
      <c r="V10" s="28">
        <v>0</v>
      </c>
      <c r="W10" s="28">
        <v>0</v>
      </c>
      <c r="X10" s="28">
        <v>2</v>
      </c>
      <c r="Y10" s="28">
        <v>8</v>
      </c>
      <c r="Z10" s="24"/>
      <c r="AA10" s="24"/>
      <c r="AB10" s="24"/>
      <c r="AC10" s="24"/>
      <c r="AD10" s="24"/>
      <c r="AE10" s="24"/>
      <c r="AF10" s="22"/>
      <c r="AG10" s="8"/>
      <c r="AH10" s="8"/>
      <c r="AI10" s="8"/>
      <c r="AJ10" s="8"/>
      <c r="AK10" s="6"/>
    </row>
    <row r="11" spans="1:37" ht="15" customHeight="1" x14ac:dyDescent="0.2">
      <c r="A11" s="1"/>
      <c r="B11" s="24">
        <v>2020</v>
      </c>
      <c r="C11" s="24" t="s">
        <v>51</v>
      </c>
      <c r="D11" s="25" t="s">
        <v>40</v>
      </c>
      <c r="E11" s="24">
        <v>20</v>
      </c>
      <c r="F11" s="24">
        <v>0</v>
      </c>
      <c r="G11" s="24">
        <v>1</v>
      </c>
      <c r="H11" s="24">
        <v>13</v>
      </c>
      <c r="I11" s="24">
        <v>78</v>
      </c>
      <c r="J11" s="24">
        <v>48</v>
      </c>
      <c r="K11" s="24">
        <v>26</v>
      </c>
      <c r="L11" s="24">
        <v>3</v>
      </c>
      <c r="M11" s="24">
        <v>1</v>
      </c>
      <c r="N11" s="26">
        <v>0.57399999999999995</v>
      </c>
      <c r="O11" s="27">
        <v>136</v>
      </c>
      <c r="P11" s="24"/>
      <c r="Q11" s="24"/>
      <c r="R11" s="24"/>
      <c r="S11" s="24"/>
      <c r="T11" s="24"/>
      <c r="U11" s="28"/>
      <c r="V11" s="28"/>
      <c r="W11" s="28"/>
      <c r="X11" s="28"/>
      <c r="Y11" s="28"/>
      <c r="Z11" s="24"/>
      <c r="AA11" s="24"/>
      <c r="AB11" s="24"/>
      <c r="AC11" s="24"/>
      <c r="AD11" s="24"/>
      <c r="AE11" s="24"/>
      <c r="AF11" s="22"/>
      <c r="AG11" s="8"/>
      <c r="AH11" s="8"/>
      <c r="AI11" s="8"/>
      <c r="AJ11" s="8"/>
      <c r="AK11" s="6"/>
    </row>
    <row r="12" spans="1:37" ht="15" customHeight="1" x14ac:dyDescent="0.2">
      <c r="A12" s="1"/>
      <c r="B12" s="24">
        <v>2021</v>
      </c>
      <c r="C12" s="24" t="s">
        <v>52</v>
      </c>
      <c r="D12" s="25" t="s">
        <v>40</v>
      </c>
      <c r="E12" s="24">
        <v>2</v>
      </c>
      <c r="F12" s="24">
        <v>0</v>
      </c>
      <c r="G12" s="24">
        <v>0</v>
      </c>
      <c r="H12" s="24">
        <v>1</v>
      </c>
      <c r="I12" s="24">
        <v>7</v>
      </c>
      <c r="J12" s="24">
        <v>3</v>
      </c>
      <c r="K12" s="24">
        <v>4</v>
      </c>
      <c r="L12" s="24">
        <v>0</v>
      </c>
      <c r="M12" s="24">
        <v>0</v>
      </c>
      <c r="N12" s="26">
        <v>0.7</v>
      </c>
      <c r="O12" s="27">
        <v>10</v>
      </c>
      <c r="P12" s="24"/>
      <c r="Q12" s="24"/>
      <c r="R12" s="24"/>
      <c r="S12" s="24"/>
      <c r="T12" s="24"/>
      <c r="U12" s="28"/>
      <c r="V12" s="28"/>
      <c r="W12" s="28"/>
      <c r="X12" s="28"/>
      <c r="Y12" s="28"/>
      <c r="Z12" s="24"/>
      <c r="AA12" s="24"/>
      <c r="AB12" s="24"/>
      <c r="AC12" s="24"/>
      <c r="AD12" s="24"/>
      <c r="AE12" s="24"/>
      <c r="AF12" s="22"/>
      <c r="AG12" s="8"/>
      <c r="AH12" s="8"/>
      <c r="AI12" s="8"/>
      <c r="AJ12" s="8"/>
      <c r="AK12" s="6"/>
    </row>
    <row r="13" spans="1:37" ht="15" customHeight="1" x14ac:dyDescent="0.2">
      <c r="A13" s="1"/>
      <c r="B13" s="24">
        <v>2021</v>
      </c>
      <c r="C13" s="24" t="s">
        <v>55</v>
      </c>
      <c r="D13" s="25" t="s">
        <v>53</v>
      </c>
      <c r="E13" s="24">
        <v>13</v>
      </c>
      <c r="F13" s="24">
        <v>1</v>
      </c>
      <c r="G13" s="24">
        <v>3</v>
      </c>
      <c r="H13" s="24">
        <v>5</v>
      </c>
      <c r="I13" s="24">
        <v>30</v>
      </c>
      <c r="J13" s="24">
        <v>15</v>
      </c>
      <c r="K13" s="24">
        <v>9</v>
      </c>
      <c r="L13" s="24">
        <v>2</v>
      </c>
      <c r="M13" s="24">
        <v>4</v>
      </c>
      <c r="N13" s="26">
        <v>0.49199999999999999</v>
      </c>
      <c r="O13" s="27">
        <v>61</v>
      </c>
      <c r="P13" s="24"/>
      <c r="Q13" s="24"/>
      <c r="R13" s="24"/>
      <c r="S13" s="24"/>
      <c r="T13" s="24"/>
      <c r="U13" s="28"/>
      <c r="V13" s="28"/>
      <c r="W13" s="28"/>
      <c r="X13" s="28"/>
      <c r="Y13" s="28"/>
      <c r="Z13" s="24"/>
      <c r="AA13" s="24"/>
      <c r="AB13" s="24"/>
      <c r="AC13" s="24"/>
      <c r="AD13" s="24"/>
      <c r="AE13" s="24"/>
      <c r="AF13" s="22"/>
      <c r="AG13" s="8"/>
      <c r="AH13" s="8"/>
      <c r="AI13" s="8"/>
      <c r="AJ13" s="8"/>
      <c r="AK13" s="6"/>
    </row>
    <row r="14" spans="1:37" ht="15" customHeight="1" x14ac:dyDescent="0.2">
      <c r="A14" s="1"/>
      <c r="B14" s="81">
        <v>2022</v>
      </c>
      <c r="C14" s="81" t="s">
        <v>55</v>
      </c>
      <c r="D14" s="82" t="s">
        <v>53</v>
      </c>
      <c r="E14" s="81">
        <v>21</v>
      </c>
      <c r="F14" s="81">
        <v>2</v>
      </c>
      <c r="G14" s="81">
        <v>5</v>
      </c>
      <c r="H14" s="81">
        <v>7</v>
      </c>
      <c r="I14" s="81">
        <v>53</v>
      </c>
      <c r="J14" s="81">
        <v>16</v>
      </c>
      <c r="K14" s="81">
        <v>9</v>
      </c>
      <c r="L14" s="81">
        <v>21</v>
      </c>
      <c r="M14" s="81">
        <v>7</v>
      </c>
      <c r="N14" s="83">
        <v>0.58240000000000003</v>
      </c>
      <c r="O14" s="84">
        <v>91</v>
      </c>
      <c r="P14" s="24"/>
      <c r="Q14" s="24"/>
      <c r="R14" s="24"/>
      <c r="S14" s="24"/>
      <c r="T14" s="24"/>
      <c r="U14" s="28"/>
      <c r="V14" s="28"/>
      <c r="W14" s="28"/>
      <c r="X14" s="28"/>
      <c r="Y14" s="28"/>
      <c r="Z14" s="24"/>
      <c r="AA14" s="24"/>
      <c r="AB14" s="24"/>
      <c r="AC14" s="24"/>
      <c r="AD14" s="24"/>
      <c r="AE14" s="24"/>
      <c r="AF14" s="22"/>
      <c r="AG14" s="8"/>
      <c r="AH14" s="8"/>
      <c r="AI14" s="8"/>
      <c r="AJ14" s="8"/>
      <c r="AK14" s="6"/>
    </row>
    <row r="15" spans="1:37" ht="15" customHeight="1" x14ac:dyDescent="0.2">
      <c r="A15" s="1"/>
      <c r="B15" s="24">
        <v>2023</v>
      </c>
      <c r="C15" s="24" t="s">
        <v>56</v>
      </c>
      <c r="D15" s="85" t="s">
        <v>53</v>
      </c>
      <c r="E15" s="81">
        <v>21</v>
      </c>
      <c r="F15" s="81">
        <v>0</v>
      </c>
      <c r="G15" s="24">
        <v>0</v>
      </c>
      <c r="H15" s="81">
        <v>5</v>
      </c>
      <c r="I15" s="81">
        <v>27</v>
      </c>
      <c r="J15" s="24">
        <v>11</v>
      </c>
      <c r="K15" s="24">
        <v>11</v>
      </c>
      <c r="L15" s="24">
        <v>5</v>
      </c>
      <c r="M15" s="24">
        <v>0</v>
      </c>
      <c r="N15" s="86">
        <v>0.33329999999999999</v>
      </c>
      <c r="O15" s="87">
        <v>81</v>
      </c>
      <c r="P15" s="24">
        <v>5</v>
      </c>
      <c r="Q15" s="24">
        <v>0</v>
      </c>
      <c r="R15" s="88">
        <v>0</v>
      </c>
      <c r="S15" s="24">
        <v>2</v>
      </c>
      <c r="T15" s="24">
        <v>14</v>
      </c>
      <c r="U15" s="28"/>
      <c r="V15" s="28"/>
      <c r="W15" s="28"/>
      <c r="X15" s="28"/>
      <c r="Y15" s="28"/>
      <c r="Z15" s="24"/>
      <c r="AA15" s="24"/>
      <c r="AB15" s="24"/>
      <c r="AC15" s="24"/>
      <c r="AD15" s="24"/>
      <c r="AE15" s="24"/>
      <c r="AF15" s="22"/>
      <c r="AG15" s="8"/>
      <c r="AH15" s="8"/>
      <c r="AI15" s="8"/>
      <c r="AJ15" s="8"/>
      <c r="AK15" s="6"/>
    </row>
    <row r="16" spans="1:37" ht="15" customHeight="1" x14ac:dyDescent="0.2">
      <c r="A16" s="1"/>
      <c r="B16" s="89">
        <v>2024</v>
      </c>
      <c r="C16" s="89" t="s">
        <v>52</v>
      </c>
      <c r="D16" s="90" t="s">
        <v>47</v>
      </c>
      <c r="E16" s="89">
        <v>20</v>
      </c>
      <c r="F16" s="89">
        <v>3</v>
      </c>
      <c r="G16" s="89">
        <v>2</v>
      </c>
      <c r="H16" s="89">
        <v>15</v>
      </c>
      <c r="I16" s="89">
        <v>69</v>
      </c>
      <c r="J16" s="89">
        <v>30</v>
      </c>
      <c r="K16" s="89">
        <v>29</v>
      </c>
      <c r="L16" s="89">
        <v>5</v>
      </c>
      <c r="M16" s="89">
        <v>5</v>
      </c>
      <c r="N16" s="91">
        <v>0.57983193277310929</v>
      </c>
      <c r="O16" s="18">
        <v>119</v>
      </c>
      <c r="P16" s="24"/>
      <c r="Q16" s="24"/>
      <c r="R16" s="24"/>
      <c r="S16" s="24"/>
      <c r="T16" s="24"/>
      <c r="U16" s="28">
        <v>8</v>
      </c>
      <c r="V16" s="28">
        <v>0</v>
      </c>
      <c r="W16" s="28">
        <v>0</v>
      </c>
      <c r="X16" s="28">
        <v>13</v>
      </c>
      <c r="Y16" s="28">
        <v>33</v>
      </c>
      <c r="Z16" s="24"/>
      <c r="AA16" s="24"/>
      <c r="AB16" s="24"/>
      <c r="AC16" s="24"/>
      <c r="AD16" s="24"/>
      <c r="AE16" s="24"/>
      <c r="AF16" s="22"/>
      <c r="AG16" s="8"/>
      <c r="AH16" s="8"/>
      <c r="AI16" s="8"/>
      <c r="AJ16" s="8"/>
      <c r="AK16" s="6"/>
    </row>
    <row r="17" spans="1:37" ht="15" customHeight="1" x14ac:dyDescent="0.2">
      <c r="A17" s="1"/>
      <c r="B17" s="15" t="s">
        <v>9</v>
      </c>
      <c r="C17" s="16"/>
      <c r="D17" s="14"/>
      <c r="E17" s="17">
        <f>SUM(E5:E16)</f>
        <v>108</v>
      </c>
      <c r="F17" s="17">
        <f t="shared" ref="E17:M17" si="0">SUM(F5:F16)</f>
        <v>7</v>
      </c>
      <c r="G17" s="17">
        <f t="shared" si="0"/>
        <v>13</v>
      </c>
      <c r="H17" s="17">
        <f t="shared" si="0"/>
        <v>51</v>
      </c>
      <c r="I17" s="17">
        <f t="shared" si="0"/>
        <v>293</v>
      </c>
      <c r="J17" s="17">
        <f t="shared" si="0"/>
        <v>131</v>
      </c>
      <c r="K17" s="17">
        <f t="shared" si="0"/>
        <v>99</v>
      </c>
      <c r="L17" s="17">
        <f t="shared" si="0"/>
        <v>43</v>
      </c>
      <c r="M17" s="17">
        <f t="shared" si="0"/>
        <v>20</v>
      </c>
      <c r="N17" s="29">
        <f>PRODUCT(I17/O17)</f>
        <v>0.5222816399286988</v>
      </c>
      <c r="O17" s="30">
        <f t="shared" ref="O17:AE17" si="1">SUM(O5:O16)</f>
        <v>561</v>
      </c>
      <c r="P17" s="17">
        <f t="shared" si="1"/>
        <v>5</v>
      </c>
      <c r="Q17" s="17">
        <f t="shared" si="1"/>
        <v>0</v>
      </c>
      <c r="R17" s="17">
        <f t="shared" si="1"/>
        <v>0</v>
      </c>
      <c r="S17" s="17">
        <f t="shared" si="1"/>
        <v>2</v>
      </c>
      <c r="T17" s="17">
        <f t="shared" si="1"/>
        <v>14</v>
      </c>
      <c r="U17" s="17">
        <f t="shared" si="1"/>
        <v>11</v>
      </c>
      <c r="V17" s="17">
        <f t="shared" si="1"/>
        <v>0</v>
      </c>
      <c r="W17" s="17">
        <f t="shared" si="1"/>
        <v>0</v>
      </c>
      <c r="X17" s="17">
        <f t="shared" si="1"/>
        <v>15</v>
      </c>
      <c r="Y17" s="17">
        <f t="shared" si="1"/>
        <v>41</v>
      </c>
      <c r="Z17" s="17">
        <f t="shared" si="1"/>
        <v>0</v>
      </c>
      <c r="AA17" s="17">
        <f t="shared" si="1"/>
        <v>0</v>
      </c>
      <c r="AB17" s="17">
        <f t="shared" si="1"/>
        <v>0</v>
      </c>
      <c r="AC17" s="17">
        <f t="shared" si="1"/>
        <v>0</v>
      </c>
      <c r="AD17" s="17">
        <f t="shared" si="1"/>
        <v>0</v>
      </c>
      <c r="AE17" s="17">
        <f t="shared" si="1"/>
        <v>0</v>
      </c>
      <c r="AF17" s="22"/>
      <c r="AG17" s="8"/>
      <c r="AH17" s="8"/>
      <c r="AI17" s="8"/>
      <c r="AJ17" s="8"/>
      <c r="AK17" s="6"/>
    </row>
    <row r="18" spans="1:37" ht="15" customHeight="1" x14ac:dyDescent="0.2">
      <c r="A18" s="1"/>
      <c r="B18" s="25" t="s">
        <v>2</v>
      </c>
      <c r="C18" s="31"/>
      <c r="D18" s="32">
        <f>SUM(F17:H17)+((I17-F17-G17)/3)+(E17/3)+(Z17*25)+(AA17*25)+(AB17*10)+(AC17*25)+(AD17*20)+(AE17*15)</f>
        <v>198</v>
      </c>
      <c r="E18" s="1"/>
      <c r="F18" s="1"/>
      <c r="G18" s="1"/>
      <c r="H18" s="1"/>
      <c r="I18" s="1"/>
      <c r="J18" s="1"/>
      <c r="K18" s="1"/>
      <c r="L18" s="1"/>
      <c r="M18" s="1"/>
      <c r="N18" s="3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4"/>
      <c r="AE18" s="1"/>
      <c r="AF18" s="22"/>
      <c r="AG18" s="8"/>
      <c r="AH18" s="8"/>
      <c r="AI18" s="8"/>
      <c r="AJ18" s="8"/>
      <c r="AK18" s="6"/>
    </row>
    <row r="19" spans="1:37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3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8"/>
      <c r="AH19" s="8"/>
      <c r="AI19" s="8"/>
      <c r="AJ19" s="8"/>
      <c r="AK19" s="6"/>
    </row>
    <row r="20" spans="1:37" s="8" customFormat="1" ht="15" customHeight="1" x14ac:dyDescent="0.25">
      <c r="A20" s="1"/>
      <c r="B20" s="21" t="s">
        <v>16</v>
      </c>
      <c r="C20" s="36"/>
      <c r="D20" s="36"/>
      <c r="E20" s="17" t="s">
        <v>4</v>
      </c>
      <c r="F20" s="17" t="s">
        <v>13</v>
      </c>
      <c r="G20" s="14" t="s">
        <v>14</v>
      </c>
      <c r="H20" s="17" t="s">
        <v>15</v>
      </c>
      <c r="I20" s="17" t="s">
        <v>3</v>
      </c>
      <c r="J20" s="1"/>
      <c r="K20" s="17" t="s">
        <v>27</v>
      </c>
      <c r="L20" s="17" t="s">
        <v>28</v>
      </c>
      <c r="M20" s="17" t="s">
        <v>29</v>
      </c>
      <c r="N20" s="17" t="s">
        <v>23</v>
      </c>
      <c r="O20" s="23"/>
      <c r="P20" s="37" t="s">
        <v>34</v>
      </c>
      <c r="Q20" s="11"/>
      <c r="R20" s="11"/>
      <c r="S20" s="11"/>
      <c r="T20" s="38"/>
      <c r="U20" s="38"/>
      <c r="V20" s="38"/>
      <c r="W20" s="38"/>
      <c r="X20" s="38"/>
      <c r="Y20" s="11"/>
      <c r="Z20" s="11"/>
      <c r="AA20" s="11"/>
      <c r="AB20" s="11"/>
      <c r="AC20" s="11"/>
      <c r="AD20" s="11"/>
      <c r="AE20" s="39"/>
      <c r="AF20" s="22"/>
      <c r="AG20" s="7"/>
      <c r="AK20" s="6"/>
    </row>
    <row r="21" spans="1:37" ht="15" customHeight="1" x14ac:dyDescent="0.2">
      <c r="A21" s="1"/>
      <c r="B21" s="37" t="s">
        <v>17</v>
      </c>
      <c r="C21" s="11"/>
      <c r="D21" s="39"/>
      <c r="E21" s="24">
        <f>PRODUCT(E17)</f>
        <v>108</v>
      </c>
      <c r="F21" s="24">
        <f>PRODUCT(F17)</f>
        <v>7</v>
      </c>
      <c r="G21" s="24">
        <f>PRODUCT(G17)</f>
        <v>13</v>
      </c>
      <c r="H21" s="24">
        <f>PRODUCT(H17)</f>
        <v>51</v>
      </c>
      <c r="I21" s="24">
        <f>PRODUCT(I17)</f>
        <v>293</v>
      </c>
      <c r="J21" s="1"/>
      <c r="K21" s="40">
        <f>PRODUCT((F21+G21)/E21)</f>
        <v>0.18518518518518517</v>
      </c>
      <c r="L21" s="40">
        <f>PRODUCT(H21/E21)</f>
        <v>0.47222222222222221</v>
      </c>
      <c r="M21" s="40">
        <f>PRODUCT(I21/E21)</f>
        <v>2.7129629629629628</v>
      </c>
      <c r="N21" s="26">
        <f>PRODUCT(N17)</f>
        <v>0.5222816399286988</v>
      </c>
      <c r="O21" s="23">
        <f>PRODUCT(O17)</f>
        <v>561</v>
      </c>
      <c r="P21" s="66" t="s">
        <v>21</v>
      </c>
      <c r="Q21" s="67"/>
      <c r="R21" s="68" t="s">
        <v>45</v>
      </c>
      <c r="S21" s="69"/>
      <c r="T21" s="69"/>
      <c r="U21" s="69"/>
      <c r="V21" s="69"/>
      <c r="W21" s="69"/>
      <c r="X21" s="69"/>
      <c r="Y21" s="69"/>
      <c r="Z21" s="69"/>
      <c r="AA21" s="70" t="s">
        <v>35</v>
      </c>
      <c r="AB21" s="70"/>
      <c r="AC21" s="70"/>
      <c r="AD21" s="70"/>
      <c r="AE21" s="71" t="s">
        <v>46</v>
      </c>
      <c r="AF21" s="22"/>
      <c r="AG21" s="8"/>
      <c r="AH21" s="8"/>
      <c r="AI21" s="8"/>
      <c r="AJ21" s="8"/>
      <c r="AK21" s="6"/>
    </row>
    <row r="22" spans="1:37" ht="15" customHeight="1" x14ac:dyDescent="0.2">
      <c r="A22" s="1"/>
      <c r="B22" s="41" t="s">
        <v>18</v>
      </c>
      <c r="C22" s="42"/>
      <c r="D22" s="43"/>
      <c r="E22" s="24">
        <f>PRODUCT(P17)</f>
        <v>5</v>
      </c>
      <c r="F22" s="24">
        <f t="shared" ref="F22:I22" si="2">PRODUCT(Q17)</f>
        <v>0</v>
      </c>
      <c r="G22" s="24">
        <f t="shared" si="2"/>
        <v>0</v>
      </c>
      <c r="H22" s="24">
        <f t="shared" si="2"/>
        <v>2</v>
      </c>
      <c r="I22" s="24">
        <f t="shared" si="2"/>
        <v>14</v>
      </c>
      <c r="J22" s="1"/>
      <c r="K22" s="40">
        <v>22</v>
      </c>
      <c r="L22" s="40">
        <f>PRODUCT(H22/E22)</f>
        <v>0.4</v>
      </c>
      <c r="M22" s="40">
        <f>PRODUCT(I22/E22)</f>
        <v>2.8</v>
      </c>
      <c r="N22" s="26">
        <f>PRODUCT(I22/O22)</f>
        <v>0.63636363636363635</v>
      </c>
      <c r="O22" s="27">
        <v>22</v>
      </c>
      <c r="P22" s="72" t="s">
        <v>38</v>
      </c>
      <c r="Q22" s="73"/>
      <c r="R22" s="68" t="s">
        <v>45</v>
      </c>
      <c r="S22" s="68"/>
      <c r="T22" s="68"/>
      <c r="U22" s="68"/>
      <c r="V22" s="68"/>
      <c r="W22" s="68"/>
      <c r="X22" s="68"/>
      <c r="Y22" s="68"/>
      <c r="Z22" s="68"/>
      <c r="AA22" s="74" t="s">
        <v>35</v>
      </c>
      <c r="AB22" s="68"/>
      <c r="AC22" s="68"/>
      <c r="AD22" s="74"/>
      <c r="AE22" s="75" t="s">
        <v>46</v>
      </c>
      <c r="AF22" s="22"/>
      <c r="AG22" s="1"/>
      <c r="AH22" s="8"/>
      <c r="AI22" s="8"/>
      <c r="AJ22" s="8"/>
      <c r="AK22" s="6"/>
    </row>
    <row r="23" spans="1:37" ht="15" customHeight="1" x14ac:dyDescent="0.2">
      <c r="A23" s="1"/>
      <c r="B23" s="44" t="s">
        <v>19</v>
      </c>
      <c r="C23" s="45"/>
      <c r="D23" s="46"/>
      <c r="E23" s="28">
        <f>PRODUCT(U17)</f>
        <v>11</v>
      </c>
      <c r="F23" s="28">
        <f t="shared" ref="F23:I23" si="3">PRODUCT(V17)</f>
        <v>0</v>
      </c>
      <c r="G23" s="28">
        <f t="shared" si="3"/>
        <v>0</v>
      </c>
      <c r="H23" s="28">
        <f t="shared" si="3"/>
        <v>15</v>
      </c>
      <c r="I23" s="28">
        <f t="shared" si="3"/>
        <v>41</v>
      </c>
      <c r="J23" s="1"/>
      <c r="K23" s="47">
        <f>PRODUCT((F23+G23)/E23)</f>
        <v>0</v>
      </c>
      <c r="L23" s="47">
        <f>PRODUCT(H23/E23)</f>
        <v>1.3636363636363635</v>
      </c>
      <c r="M23" s="47">
        <f>PRODUCT(I23/E23)</f>
        <v>3.7272727272727271</v>
      </c>
      <c r="N23" s="48">
        <f>PRODUCT(I23/O23)</f>
        <v>0.65079365079365081</v>
      </c>
      <c r="O23" s="23">
        <v>63</v>
      </c>
      <c r="P23" s="72" t="s">
        <v>39</v>
      </c>
      <c r="Q23" s="73"/>
      <c r="R23" s="68" t="s">
        <v>45</v>
      </c>
      <c r="S23" s="68"/>
      <c r="T23" s="68"/>
      <c r="U23" s="68"/>
      <c r="V23" s="68"/>
      <c r="W23" s="68"/>
      <c r="X23" s="68"/>
      <c r="Y23" s="68"/>
      <c r="Z23" s="68"/>
      <c r="AA23" s="74" t="s">
        <v>35</v>
      </c>
      <c r="AB23" s="68"/>
      <c r="AC23" s="68"/>
      <c r="AD23" s="74"/>
      <c r="AE23" s="75" t="s">
        <v>46</v>
      </c>
      <c r="AF23" s="22"/>
      <c r="AG23" s="1"/>
      <c r="AH23" s="8"/>
      <c r="AI23" s="8"/>
      <c r="AJ23" s="8"/>
      <c r="AK23" s="6"/>
    </row>
    <row r="24" spans="1:37" ht="15" customHeight="1" x14ac:dyDescent="0.2">
      <c r="A24" s="1"/>
      <c r="B24" s="49" t="s">
        <v>20</v>
      </c>
      <c r="C24" s="50"/>
      <c r="D24" s="51"/>
      <c r="E24" s="17">
        <f>SUM(E21:E23)</f>
        <v>124</v>
      </c>
      <c r="F24" s="17">
        <f>SUM(F21:F23)</f>
        <v>7</v>
      </c>
      <c r="G24" s="17">
        <f>SUM(G21:G23)</f>
        <v>13</v>
      </c>
      <c r="H24" s="17">
        <f>SUM(H21:H23)</f>
        <v>68</v>
      </c>
      <c r="I24" s="17">
        <f>SUM(I21:I23)</f>
        <v>348</v>
      </c>
      <c r="J24" s="1"/>
      <c r="K24" s="52">
        <f>PRODUCT((F24+G24)/E24)</f>
        <v>0.16129032258064516</v>
      </c>
      <c r="L24" s="52">
        <f>PRODUCT(H24/E24)</f>
        <v>0.54838709677419351</v>
      </c>
      <c r="M24" s="52">
        <f>PRODUCT(I24/E24)</f>
        <v>2.806451612903226</v>
      </c>
      <c r="N24" s="29">
        <f>PRODUCT(I24/O24)</f>
        <v>0.53869969040247678</v>
      </c>
      <c r="O24" s="23">
        <f>SUM(O21:O23)</f>
        <v>646</v>
      </c>
      <c r="P24" s="76" t="s">
        <v>22</v>
      </c>
      <c r="Q24" s="77"/>
      <c r="R24" s="78" t="s">
        <v>45</v>
      </c>
      <c r="S24" s="78"/>
      <c r="T24" s="78"/>
      <c r="U24" s="78"/>
      <c r="V24" s="78"/>
      <c r="W24" s="78"/>
      <c r="X24" s="78"/>
      <c r="Y24" s="78"/>
      <c r="Z24" s="78"/>
      <c r="AA24" s="79" t="s">
        <v>35</v>
      </c>
      <c r="AB24" s="78"/>
      <c r="AC24" s="78"/>
      <c r="AD24" s="79"/>
      <c r="AE24" s="80" t="s">
        <v>46</v>
      </c>
      <c r="AF24" s="22"/>
      <c r="AG24" s="1"/>
      <c r="AK24" s="6"/>
    </row>
    <row r="25" spans="1:37" ht="15" customHeight="1" x14ac:dyDescent="0.25">
      <c r="A25" s="1"/>
      <c r="B25" s="34"/>
      <c r="C25" s="34"/>
      <c r="D25" s="34"/>
      <c r="E25" s="34"/>
      <c r="F25" s="34"/>
      <c r="G25" s="34"/>
      <c r="H25" s="34"/>
      <c r="I25" s="34"/>
      <c r="J25" s="1"/>
      <c r="K25" s="34"/>
      <c r="L25" s="34"/>
      <c r="M25" s="34"/>
      <c r="N25" s="33"/>
      <c r="O25" s="23"/>
      <c r="P25" s="1"/>
      <c r="Q25" s="1"/>
      <c r="R25" s="1"/>
      <c r="S25" s="1"/>
      <c r="T25" s="23"/>
      <c r="U25" s="23"/>
      <c r="V25" s="53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1"/>
      <c r="AH25" s="8"/>
      <c r="AI25" s="8"/>
      <c r="AJ25" s="8"/>
      <c r="AK25" s="6"/>
    </row>
    <row r="26" spans="1:37" ht="15" customHeight="1" x14ac:dyDescent="0.25">
      <c r="A26" s="1"/>
      <c r="B26" s="1" t="s">
        <v>36</v>
      </c>
      <c r="C26" s="1"/>
      <c r="D26" s="1" t="s">
        <v>49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3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23"/>
      <c r="AK26" s="6"/>
    </row>
    <row r="27" spans="1:37" ht="15" customHeight="1" x14ac:dyDescent="0.25">
      <c r="A27" s="1"/>
      <c r="B27" s="1"/>
      <c r="C27" s="1"/>
      <c r="D27" s="1" t="s">
        <v>48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3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23"/>
      <c r="AK27" s="6"/>
    </row>
    <row r="28" spans="1:37" ht="15" customHeight="1" x14ac:dyDescent="0.25">
      <c r="A28" s="1"/>
      <c r="B28" s="1"/>
      <c r="C28" s="1"/>
      <c r="D28" s="1" t="s">
        <v>41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3"/>
      <c r="W28" s="1"/>
      <c r="X28" s="1"/>
      <c r="Y28" s="1"/>
      <c r="Z28" s="1"/>
      <c r="AA28" s="1"/>
      <c r="AB28" s="1"/>
      <c r="AC28" s="1"/>
      <c r="AD28" s="1"/>
      <c r="AE28" s="1"/>
      <c r="AF28" s="22"/>
      <c r="AK28" s="6"/>
    </row>
    <row r="29" spans="1:37" ht="15" customHeight="1" x14ac:dyDescent="0.25">
      <c r="A29" s="1"/>
      <c r="B29" s="1"/>
      <c r="C29" s="1"/>
      <c r="D29" s="1" t="s">
        <v>54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3"/>
      <c r="W29" s="1"/>
      <c r="X29" s="1"/>
      <c r="Y29" s="1"/>
      <c r="Z29" s="1"/>
      <c r="AA29" s="1"/>
      <c r="AB29" s="1"/>
      <c r="AC29" s="1"/>
      <c r="AD29" s="1"/>
      <c r="AE29" s="1"/>
      <c r="AF29" s="22"/>
      <c r="AK29" s="6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3"/>
      <c r="W30" s="1"/>
      <c r="X30" s="1"/>
      <c r="Y30" s="1"/>
      <c r="Z30" s="1"/>
      <c r="AA30" s="1"/>
      <c r="AB30" s="1"/>
      <c r="AC30" s="1"/>
      <c r="AD30" s="1"/>
      <c r="AE30" s="1"/>
      <c r="AF30" s="22"/>
      <c r="AK30" s="6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3"/>
      <c r="W31" s="1"/>
      <c r="X31" s="1"/>
      <c r="Y31" s="1"/>
      <c r="Z31" s="1"/>
      <c r="AA31" s="1"/>
      <c r="AB31" s="1"/>
      <c r="AC31" s="1"/>
      <c r="AD31" s="1"/>
      <c r="AE31" s="1"/>
      <c r="AF31" s="22"/>
      <c r="AK31" s="6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3"/>
      <c r="W32" s="1"/>
      <c r="X32" s="1"/>
      <c r="Y32" s="1"/>
      <c r="Z32" s="1"/>
      <c r="AA32" s="1"/>
      <c r="AB32" s="1"/>
      <c r="AC32" s="1"/>
      <c r="AD32" s="1"/>
      <c r="AE32" s="1"/>
      <c r="AF32" s="22"/>
      <c r="AK32" s="6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3"/>
      <c r="W33" s="1"/>
      <c r="X33" s="1"/>
      <c r="Y33" s="1"/>
      <c r="Z33" s="1"/>
      <c r="AA33" s="1"/>
      <c r="AB33" s="1"/>
      <c r="AC33" s="1"/>
      <c r="AD33" s="1"/>
      <c r="AE33" s="1"/>
      <c r="AF33" s="22"/>
      <c r="AK33" s="6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3"/>
      <c r="W34" s="1"/>
      <c r="X34" s="1"/>
      <c r="Y34" s="1"/>
      <c r="Z34" s="1"/>
      <c r="AA34" s="1"/>
      <c r="AB34" s="1"/>
      <c r="AC34" s="1"/>
      <c r="AD34" s="1"/>
      <c r="AE34" s="1"/>
      <c r="AF34" s="22"/>
      <c r="AK34" s="6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3"/>
      <c r="W35" s="1"/>
      <c r="X35" s="1"/>
      <c r="Y35" s="1"/>
      <c r="Z35" s="1"/>
      <c r="AA35" s="1"/>
      <c r="AB35" s="1"/>
      <c r="AC35" s="1"/>
      <c r="AD35" s="1"/>
      <c r="AE35" s="1"/>
      <c r="AF35" s="22"/>
      <c r="AK35" s="6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3"/>
      <c r="W36" s="1"/>
      <c r="X36" s="1"/>
      <c r="Y36" s="1"/>
      <c r="Z36" s="1"/>
      <c r="AA36" s="1"/>
      <c r="AB36" s="1"/>
      <c r="AC36" s="1"/>
      <c r="AD36" s="1"/>
      <c r="AE36" s="1"/>
      <c r="AF36" s="22"/>
      <c r="AK36" s="6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3"/>
      <c r="W37" s="1"/>
      <c r="X37" s="1"/>
      <c r="Y37" s="1"/>
      <c r="Z37" s="1"/>
      <c r="AA37" s="1"/>
      <c r="AB37" s="1"/>
      <c r="AC37" s="1"/>
      <c r="AD37" s="1"/>
      <c r="AE37" s="1"/>
      <c r="AF37" s="22"/>
      <c r="AK37" s="6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3"/>
      <c r="W38" s="1"/>
      <c r="X38" s="1"/>
      <c r="Y38" s="1"/>
      <c r="Z38" s="1"/>
      <c r="AA38" s="1"/>
      <c r="AB38" s="1"/>
      <c r="AC38" s="1"/>
      <c r="AD38" s="1"/>
      <c r="AE38" s="1"/>
      <c r="AF38" s="22"/>
      <c r="AK38" s="6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3"/>
      <c r="W39" s="1"/>
      <c r="X39" s="1"/>
      <c r="Y39" s="1"/>
      <c r="Z39" s="1"/>
      <c r="AA39" s="1"/>
      <c r="AB39" s="1"/>
      <c r="AC39" s="1"/>
      <c r="AD39" s="1"/>
      <c r="AE39" s="1"/>
      <c r="AF39" s="22"/>
      <c r="AK39" s="6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3"/>
      <c r="W40" s="1"/>
      <c r="X40" s="1"/>
      <c r="Y40" s="1"/>
      <c r="Z40" s="1"/>
      <c r="AA40" s="1"/>
      <c r="AB40" s="1"/>
      <c r="AC40" s="1"/>
      <c r="AD40" s="1"/>
      <c r="AE40" s="1"/>
      <c r="AF40" s="22"/>
      <c r="AK40" s="6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3"/>
      <c r="W41" s="1"/>
      <c r="X41" s="1"/>
      <c r="Y41" s="1"/>
      <c r="Z41" s="1"/>
      <c r="AA41" s="1"/>
      <c r="AB41" s="1"/>
      <c r="AC41" s="1"/>
      <c r="AD41" s="1"/>
      <c r="AE41" s="1"/>
      <c r="AF41" s="22"/>
      <c r="AK41" s="6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3"/>
      <c r="W42" s="1"/>
      <c r="X42" s="1"/>
      <c r="Y42" s="1"/>
      <c r="Z42" s="1"/>
      <c r="AA42" s="1"/>
      <c r="AB42" s="1"/>
      <c r="AC42" s="1"/>
      <c r="AD42" s="1"/>
      <c r="AE42" s="1"/>
      <c r="AF42" s="22"/>
      <c r="AK42" s="6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3"/>
      <c r="W43" s="1"/>
      <c r="X43" s="1"/>
      <c r="Y43" s="1"/>
      <c r="Z43" s="1"/>
      <c r="AA43" s="1"/>
      <c r="AB43" s="1"/>
      <c r="AC43" s="1"/>
      <c r="AD43" s="1"/>
      <c r="AE43" s="1"/>
      <c r="AF43" s="22"/>
      <c r="AK43" s="6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3"/>
      <c r="W44" s="1"/>
      <c r="X44" s="1"/>
      <c r="Y44" s="1"/>
      <c r="Z44" s="1"/>
      <c r="AA44" s="1"/>
      <c r="AB44" s="1"/>
      <c r="AC44" s="1"/>
      <c r="AD44" s="1"/>
      <c r="AE44" s="1"/>
      <c r="AF44" s="22"/>
      <c r="AK44" s="6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3"/>
      <c r="W45" s="1"/>
      <c r="X45" s="1"/>
      <c r="Y45" s="1"/>
      <c r="Z45" s="1"/>
      <c r="AA45" s="1"/>
      <c r="AB45" s="1"/>
      <c r="AC45" s="1"/>
      <c r="AD45" s="1"/>
      <c r="AE45" s="1"/>
      <c r="AF45" s="22"/>
      <c r="AK45" s="6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3"/>
      <c r="W46" s="1"/>
      <c r="X46" s="1"/>
      <c r="Y46" s="1"/>
      <c r="Z46" s="1"/>
      <c r="AA46" s="1"/>
      <c r="AB46" s="1"/>
      <c r="AC46" s="1"/>
      <c r="AD46" s="1"/>
      <c r="AE46" s="1"/>
      <c r="AF46" s="22"/>
      <c r="AK46" s="6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3"/>
      <c r="W47" s="1"/>
      <c r="X47" s="1"/>
      <c r="Y47" s="1"/>
      <c r="Z47" s="1"/>
      <c r="AA47" s="1"/>
      <c r="AB47" s="1"/>
      <c r="AC47" s="1"/>
      <c r="AD47" s="1"/>
      <c r="AE47" s="1"/>
      <c r="AF47" s="22"/>
      <c r="AK47" s="6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3"/>
      <c r="W48" s="1"/>
      <c r="X48" s="1"/>
      <c r="Y48" s="1"/>
      <c r="Z48" s="1"/>
      <c r="AA48" s="1"/>
      <c r="AB48" s="1"/>
      <c r="AC48" s="1"/>
      <c r="AD48" s="1"/>
      <c r="AE48" s="1"/>
      <c r="AF48" s="22"/>
      <c r="AK48" s="6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3"/>
      <c r="W49" s="1"/>
      <c r="X49" s="1"/>
      <c r="Y49" s="1"/>
      <c r="Z49" s="1"/>
      <c r="AA49" s="1"/>
      <c r="AB49" s="1"/>
      <c r="AC49" s="1"/>
      <c r="AD49" s="1"/>
      <c r="AE49" s="1"/>
      <c r="AF49" s="22"/>
      <c r="AK49" s="6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3"/>
      <c r="W50" s="1"/>
      <c r="X50" s="1"/>
      <c r="Y50" s="1"/>
      <c r="Z50" s="1"/>
      <c r="AA50" s="1"/>
      <c r="AB50" s="1"/>
      <c r="AC50" s="1"/>
      <c r="AD50" s="1"/>
      <c r="AE50" s="1"/>
      <c r="AF50" s="22"/>
      <c r="AK50" s="6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3"/>
      <c r="W51" s="1"/>
      <c r="X51" s="1"/>
      <c r="Y51" s="1"/>
      <c r="Z51" s="1"/>
      <c r="AA51" s="1"/>
      <c r="AB51" s="1"/>
      <c r="AC51" s="1"/>
      <c r="AD51" s="1"/>
      <c r="AE51" s="1"/>
      <c r="AF51" s="22"/>
      <c r="AK51" s="6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3"/>
      <c r="W52" s="1"/>
      <c r="X52" s="1"/>
      <c r="Y52" s="1"/>
      <c r="Z52" s="1"/>
      <c r="AA52" s="1"/>
      <c r="AB52" s="1"/>
      <c r="AC52" s="1"/>
      <c r="AD52" s="1"/>
      <c r="AE52" s="1"/>
      <c r="AF52" s="22"/>
      <c r="AK52" s="6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3"/>
      <c r="W53" s="1"/>
      <c r="X53" s="1"/>
      <c r="Y53" s="1"/>
      <c r="Z53" s="1"/>
      <c r="AA53" s="1"/>
      <c r="AB53" s="1"/>
      <c r="AC53" s="1"/>
      <c r="AD53" s="1"/>
      <c r="AE53" s="1"/>
      <c r="AF53" s="22"/>
      <c r="AK53" s="6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3"/>
      <c r="W54" s="1"/>
      <c r="X54" s="1"/>
      <c r="Y54" s="1"/>
      <c r="Z54" s="1"/>
      <c r="AA54" s="1"/>
      <c r="AB54" s="1"/>
      <c r="AC54" s="1"/>
      <c r="AD54" s="1"/>
      <c r="AE54" s="1"/>
      <c r="AF54" s="22"/>
      <c r="AK54" s="6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3"/>
      <c r="W55" s="1"/>
      <c r="X55" s="1"/>
      <c r="Y55" s="1"/>
      <c r="Z55" s="1"/>
      <c r="AA55" s="1"/>
      <c r="AB55" s="1"/>
      <c r="AC55" s="1"/>
      <c r="AD55" s="1"/>
      <c r="AE55" s="1"/>
      <c r="AF55" s="22"/>
      <c r="AK55" s="6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3"/>
      <c r="W56" s="1"/>
      <c r="X56" s="1"/>
      <c r="Y56" s="1"/>
      <c r="Z56" s="1"/>
      <c r="AA56" s="1"/>
      <c r="AB56" s="1"/>
      <c r="AC56" s="1"/>
      <c r="AD56" s="1"/>
      <c r="AE56" s="1"/>
      <c r="AF56" s="22"/>
      <c r="AK56" s="6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53"/>
      <c r="W57" s="1"/>
      <c r="X57" s="1"/>
      <c r="Y57" s="1"/>
      <c r="Z57" s="1"/>
      <c r="AA57" s="1"/>
      <c r="AB57" s="1"/>
      <c r="AC57" s="1"/>
      <c r="AD57" s="1"/>
      <c r="AE57" s="1"/>
      <c r="AF57" s="22"/>
      <c r="AK57" s="6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3"/>
      <c r="W58" s="1"/>
      <c r="X58" s="1"/>
      <c r="Y58" s="1"/>
      <c r="Z58" s="1"/>
      <c r="AA58" s="1"/>
      <c r="AB58" s="1"/>
      <c r="AC58" s="1"/>
      <c r="AD58" s="1"/>
      <c r="AE58" s="1"/>
      <c r="AF58" s="22"/>
      <c r="AK58" s="6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53"/>
      <c r="W59" s="1"/>
      <c r="X59" s="1"/>
      <c r="Y59" s="1"/>
      <c r="Z59" s="1"/>
      <c r="AA59" s="1"/>
      <c r="AB59" s="1"/>
      <c r="AC59" s="1"/>
      <c r="AD59" s="1"/>
      <c r="AE59" s="1"/>
      <c r="AF59" s="22"/>
      <c r="AK59" s="6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53"/>
      <c r="W60" s="1"/>
      <c r="X60" s="1"/>
      <c r="Y60" s="1"/>
      <c r="Z60" s="1"/>
      <c r="AA60" s="1"/>
      <c r="AB60" s="1"/>
      <c r="AC60" s="1"/>
      <c r="AD60" s="1"/>
      <c r="AE60" s="1"/>
      <c r="AF60" s="22"/>
      <c r="AK60" s="6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53"/>
      <c r="W61" s="1"/>
      <c r="X61" s="1"/>
      <c r="Y61" s="1"/>
      <c r="Z61" s="1"/>
      <c r="AA61" s="1"/>
      <c r="AB61" s="1"/>
      <c r="AC61" s="1"/>
      <c r="AD61" s="1"/>
      <c r="AE61" s="1"/>
      <c r="AF61" s="22"/>
      <c r="AK61" s="6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53"/>
      <c r="W62" s="1"/>
      <c r="X62" s="1"/>
      <c r="Y62" s="1"/>
      <c r="Z62" s="1"/>
      <c r="AA62" s="1"/>
      <c r="AB62" s="1"/>
      <c r="AC62" s="1"/>
      <c r="AD62" s="1"/>
      <c r="AE62" s="1"/>
      <c r="AF62" s="22"/>
      <c r="AK62" s="6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53"/>
      <c r="W63" s="1"/>
      <c r="X63" s="1"/>
      <c r="Y63" s="1"/>
      <c r="Z63" s="1"/>
      <c r="AA63" s="1"/>
      <c r="AB63" s="1"/>
      <c r="AC63" s="1"/>
      <c r="AD63" s="1"/>
      <c r="AE63" s="1"/>
      <c r="AF63" s="22"/>
      <c r="AK63" s="6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53"/>
      <c r="W64" s="1"/>
      <c r="X64" s="1"/>
      <c r="Y64" s="1"/>
      <c r="Z64" s="1"/>
      <c r="AA64" s="1"/>
      <c r="AB64" s="1"/>
      <c r="AC64" s="1"/>
      <c r="AD64" s="1"/>
      <c r="AE64" s="1"/>
      <c r="AF64" s="22"/>
      <c r="AK64" s="6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23"/>
      <c r="U65" s="23"/>
      <c r="V65" s="53"/>
      <c r="W65" s="1"/>
      <c r="X65" s="1"/>
      <c r="Y65" s="1"/>
      <c r="Z65" s="1"/>
      <c r="AA65" s="1"/>
      <c r="AB65" s="1"/>
      <c r="AC65" s="1"/>
      <c r="AD65" s="1"/>
      <c r="AE65" s="1"/>
      <c r="AF65" s="22"/>
      <c r="AK65" s="6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23"/>
      <c r="U66" s="23"/>
      <c r="V66" s="53"/>
      <c r="W66" s="1"/>
      <c r="X66" s="1"/>
      <c r="Y66" s="1"/>
      <c r="Z66" s="1"/>
      <c r="AA66" s="1"/>
      <c r="AB66" s="1"/>
      <c r="AC66" s="1"/>
      <c r="AD66" s="1"/>
      <c r="AE66" s="1"/>
      <c r="AF66" s="22"/>
      <c r="AK66" s="6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23"/>
      <c r="U67" s="23"/>
      <c r="V67" s="53"/>
      <c r="W67" s="1"/>
      <c r="X67" s="1"/>
      <c r="Y67" s="1"/>
      <c r="Z67" s="1"/>
      <c r="AA67" s="1"/>
      <c r="AB67" s="1"/>
      <c r="AC67" s="1"/>
      <c r="AD67" s="1"/>
      <c r="AE67" s="1"/>
      <c r="AF67" s="22"/>
      <c r="AK67" s="6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23"/>
      <c r="U68" s="23"/>
      <c r="V68" s="53"/>
      <c r="W68" s="1"/>
      <c r="X68" s="1"/>
      <c r="Y68" s="1"/>
      <c r="Z68" s="1"/>
      <c r="AA68" s="1"/>
      <c r="AB68" s="1"/>
      <c r="AC68" s="1"/>
      <c r="AD68" s="1"/>
      <c r="AE68" s="1"/>
      <c r="AF68" s="22"/>
      <c r="AK68" s="6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23"/>
      <c r="U69" s="23"/>
      <c r="V69" s="53"/>
      <c r="W69" s="1"/>
      <c r="X69" s="1"/>
      <c r="Y69" s="1"/>
      <c r="Z69" s="1"/>
      <c r="AA69" s="1"/>
      <c r="AB69" s="1"/>
      <c r="AC69" s="1"/>
      <c r="AD69" s="1"/>
      <c r="AE69" s="1"/>
      <c r="AF69" s="22"/>
      <c r="AK69" s="6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23"/>
      <c r="U70" s="23"/>
      <c r="V70" s="53"/>
      <c r="W70" s="1"/>
      <c r="X70" s="1"/>
      <c r="Y70" s="1"/>
      <c r="Z70" s="1"/>
      <c r="AA70" s="1"/>
      <c r="AB70" s="1"/>
      <c r="AC70" s="1"/>
      <c r="AD70" s="1"/>
      <c r="AE70" s="1"/>
      <c r="AF70" s="22"/>
      <c r="AK70" s="6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23"/>
      <c r="U71" s="23"/>
      <c r="V71" s="53"/>
      <c r="W71" s="1"/>
      <c r="X71" s="1"/>
      <c r="Y71" s="1"/>
      <c r="Z71" s="1"/>
      <c r="AA71" s="1"/>
      <c r="AB71" s="1"/>
      <c r="AC71" s="1"/>
      <c r="AD71" s="1"/>
      <c r="AE71" s="1"/>
      <c r="AF71" s="22"/>
      <c r="AK71" s="6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23"/>
      <c r="U72" s="23"/>
      <c r="V72" s="53"/>
      <c r="W72" s="1"/>
      <c r="X72" s="1"/>
      <c r="Y72" s="1"/>
      <c r="Z72" s="1"/>
      <c r="AA72" s="1"/>
      <c r="AB72" s="1"/>
      <c r="AC72" s="1"/>
      <c r="AD72" s="1"/>
      <c r="AE72" s="1"/>
      <c r="AF72" s="22"/>
      <c r="AK72" s="6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5"/>
      <c r="M73" s="55"/>
      <c r="N73" s="55"/>
      <c r="O73" s="3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6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5"/>
      <c r="M74" s="55"/>
      <c r="N74" s="55"/>
      <c r="O74" s="3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6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5"/>
      <c r="M75" s="55"/>
      <c r="N75" s="55"/>
      <c r="O75" s="3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6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5"/>
      <c r="M76" s="55"/>
      <c r="N76" s="55"/>
      <c r="O76" s="3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6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5"/>
      <c r="M77" s="55"/>
      <c r="N77" s="55"/>
      <c r="O77" s="3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6"/>
    </row>
    <row r="78" spans="1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55"/>
      <c r="M78" s="55"/>
      <c r="N78" s="55"/>
      <c r="O78" s="3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6"/>
    </row>
    <row r="79" spans="1:37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55"/>
      <c r="M79" s="55"/>
      <c r="N79" s="55"/>
      <c r="O79" s="3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6"/>
    </row>
    <row r="80" spans="1:37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55"/>
      <c r="M80" s="55"/>
      <c r="N80" s="55"/>
      <c r="O80" s="3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6"/>
    </row>
    <row r="81" spans="2:32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55"/>
      <c r="M81" s="55"/>
      <c r="N81" s="55"/>
      <c r="O81" s="3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6"/>
    </row>
    <row r="82" spans="2:32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55"/>
      <c r="M82" s="55"/>
      <c r="N82" s="55"/>
      <c r="O82" s="3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6"/>
    </row>
    <row r="83" spans="2:32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55"/>
      <c r="M83" s="55"/>
      <c r="N83" s="55"/>
      <c r="O83" s="3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6"/>
    </row>
  </sheetData>
  <sortState xmlns:xlrd2="http://schemas.microsoft.com/office/spreadsheetml/2017/richdata2" ref="B15:AE16">
    <sortCondition ref="B15: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2024-11-27T17:18:15Z</dcterms:modified>
</cp:coreProperties>
</file>